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YUCBA\2015_2016\Leto\Dopr_plánovanie\"/>
    </mc:Choice>
  </mc:AlternateContent>
  <bookViews>
    <workbookView xWindow="0" yWindow="0" windowWidth="12225" windowHeight="11895"/>
  </bookViews>
  <sheets>
    <sheet name="Číslo_pre_študenta" sheetId="5" r:id="rId1"/>
    <sheet name="Zadanie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D2" i="4"/>
  <c r="E2" i="4"/>
  <c r="I7" i="4" s="1"/>
  <c r="F2" i="4"/>
  <c r="G2" i="4"/>
  <c r="I6" i="5"/>
  <c r="J6" i="5"/>
  <c r="K6" i="5"/>
  <c r="L6" i="5"/>
  <c r="M6" i="5"/>
  <c r="I7" i="5"/>
  <c r="J7" i="5"/>
  <c r="K7" i="5"/>
  <c r="L7" i="5"/>
  <c r="M7" i="5"/>
  <c r="I8" i="5"/>
  <c r="J8" i="5"/>
  <c r="K8" i="5"/>
  <c r="L8" i="5"/>
  <c r="M8" i="5"/>
  <c r="I9" i="5"/>
  <c r="J9" i="5"/>
  <c r="K9" i="5"/>
  <c r="L9" i="5"/>
  <c r="M9" i="5"/>
  <c r="I10" i="5"/>
  <c r="J10" i="5"/>
  <c r="K10" i="5"/>
  <c r="L10" i="5"/>
  <c r="M10" i="5"/>
  <c r="I11" i="5"/>
  <c r="J11" i="5"/>
  <c r="K11" i="5"/>
  <c r="L11" i="5"/>
  <c r="M11" i="5"/>
  <c r="I12" i="5"/>
  <c r="J12" i="5"/>
  <c r="K12" i="5"/>
  <c r="L12" i="5"/>
  <c r="M12" i="5"/>
  <c r="I13" i="5"/>
  <c r="J13" i="5"/>
  <c r="K13" i="5"/>
  <c r="L13" i="5"/>
  <c r="M13" i="5"/>
  <c r="I14" i="5"/>
  <c r="J14" i="5"/>
  <c r="K14" i="5"/>
  <c r="L14" i="5"/>
  <c r="M14" i="5"/>
  <c r="I15" i="5"/>
  <c r="J15" i="5"/>
  <c r="K15" i="5"/>
  <c r="L15" i="5"/>
  <c r="M15" i="5"/>
  <c r="I16" i="5"/>
  <c r="J16" i="5"/>
  <c r="K16" i="5"/>
  <c r="L16" i="5"/>
  <c r="M16" i="5"/>
  <c r="I17" i="5"/>
  <c r="J17" i="5"/>
  <c r="K17" i="5"/>
  <c r="L17" i="5"/>
  <c r="M17" i="5"/>
  <c r="I18" i="5"/>
  <c r="J18" i="5"/>
  <c r="K18" i="5"/>
  <c r="L18" i="5"/>
  <c r="M18" i="5"/>
  <c r="I19" i="5"/>
  <c r="J19" i="5"/>
  <c r="K19" i="5"/>
  <c r="L19" i="5"/>
  <c r="M19" i="5"/>
  <c r="I20" i="5"/>
  <c r="J20" i="5"/>
  <c r="K20" i="5"/>
  <c r="L20" i="5"/>
  <c r="M20" i="5"/>
  <c r="I21" i="5"/>
  <c r="J21" i="5"/>
  <c r="K21" i="5"/>
  <c r="L21" i="5"/>
  <c r="M21" i="5"/>
  <c r="I22" i="5"/>
  <c r="J22" i="5"/>
  <c r="K22" i="5"/>
  <c r="L22" i="5"/>
  <c r="M22" i="5"/>
  <c r="I23" i="5"/>
  <c r="J23" i="5"/>
  <c r="K23" i="5"/>
  <c r="L23" i="5"/>
  <c r="M23" i="5"/>
  <c r="I24" i="5"/>
  <c r="J24" i="5"/>
  <c r="K24" i="5"/>
  <c r="L24" i="5"/>
  <c r="M24" i="5"/>
  <c r="I25" i="5"/>
  <c r="J25" i="5"/>
  <c r="K25" i="5"/>
  <c r="L25" i="5"/>
  <c r="M25" i="5"/>
  <c r="I26" i="5"/>
  <c r="J26" i="5"/>
  <c r="K26" i="5"/>
  <c r="L26" i="5"/>
  <c r="M26" i="5"/>
  <c r="I27" i="5"/>
  <c r="J27" i="5"/>
  <c r="K27" i="5"/>
  <c r="L27" i="5"/>
  <c r="M27" i="5"/>
  <c r="I28" i="5"/>
  <c r="J28" i="5"/>
  <c r="K28" i="5"/>
  <c r="L28" i="5"/>
  <c r="M28" i="5"/>
  <c r="I29" i="5"/>
  <c r="J29" i="5"/>
  <c r="K29" i="5"/>
  <c r="L29" i="5"/>
  <c r="M29" i="5"/>
  <c r="I30" i="5"/>
  <c r="J30" i="5"/>
  <c r="K30" i="5"/>
  <c r="L30" i="5"/>
  <c r="M30" i="5"/>
  <c r="I31" i="5"/>
  <c r="J31" i="5"/>
  <c r="K31" i="5"/>
  <c r="L31" i="5"/>
  <c r="M31" i="5"/>
  <c r="I32" i="5"/>
  <c r="J32" i="5"/>
  <c r="K32" i="5"/>
  <c r="L32" i="5"/>
  <c r="M32" i="5"/>
  <c r="I33" i="5"/>
  <c r="J33" i="5"/>
  <c r="K33" i="5"/>
  <c r="L33" i="5"/>
  <c r="M33" i="5"/>
  <c r="I34" i="5"/>
  <c r="J34" i="5"/>
  <c r="K34" i="5"/>
  <c r="L34" i="5"/>
  <c r="M34" i="5"/>
  <c r="J5" i="5"/>
  <c r="K5" i="5"/>
  <c r="L5" i="5"/>
  <c r="M5" i="5"/>
  <c r="I5" i="5"/>
  <c r="O50" i="4"/>
  <c r="L50" i="4"/>
  <c r="G50" i="4"/>
  <c r="D50" i="4"/>
  <c r="O49" i="4"/>
  <c r="N49" i="4"/>
  <c r="M49" i="4"/>
  <c r="L49" i="4"/>
  <c r="G49" i="4"/>
  <c r="F49" i="4"/>
  <c r="E49" i="4"/>
  <c r="D49" i="4"/>
  <c r="O48" i="4"/>
  <c r="N48" i="4"/>
  <c r="M48" i="4"/>
  <c r="K48" i="4"/>
  <c r="G48" i="4"/>
  <c r="F48" i="4"/>
  <c r="E48" i="4"/>
  <c r="C48" i="4"/>
  <c r="L47" i="4"/>
  <c r="K47" i="4"/>
  <c r="D47" i="4"/>
  <c r="C47" i="4"/>
  <c r="O46" i="4"/>
  <c r="N46" i="4"/>
  <c r="M46" i="4"/>
  <c r="K46" i="4"/>
  <c r="G46" i="4"/>
  <c r="F46" i="4"/>
  <c r="E46" i="4"/>
  <c r="C46" i="4"/>
  <c r="E14" i="4"/>
  <c r="E15" i="4" s="1"/>
  <c r="I8" i="4"/>
  <c r="I14" i="4" s="1"/>
  <c r="H8" i="4"/>
  <c r="G8" i="4"/>
  <c r="F8" i="4"/>
  <c r="F14" i="4" s="1"/>
  <c r="F7" i="4"/>
  <c r="H7" i="4"/>
  <c r="I6" i="4" l="1"/>
  <c r="F6" i="4"/>
  <c r="E6" i="4"/>
  <c r="H6" i="4"/>
  <c r="F34" i="4"/>
  <c r="F50" i="4" s="1"/>
  <c r="G14" i="4"/>
  <c r="I15" i="4"/>
  <c r="G31" i="4"/>
  <c r="E34" i="4"/>
  <c r="J9" i="4"/>
  <c r="J10" i="4" s="1"/>
  <c r="J11" i="4" s="1"/>
  <c r="J12" i="4" s="1"/>
  <c r="J13" i="4" s="1"/>
  <c r="J14" i="4" s="1"/>
  <c r="H14" i="4"/>
  <c r="F15" i="4"/>
  <c r="D30" i="4"/>
  <c r="D32" i="4"/>
  <c r="C58" i="4"/>
  <c r="C57" i="4"/>
  <c r="G7" i="4"/>
  <c r="G6" i="4" s="1"/>
  <c r="E31" i="4"/>
  <c r="C33" i="4"/>
  <c r="F31" i="4"/>
  <c r="C34" i="4"/>
  <c r="N50" i="4" l="1"/>
  <c r="H15" i="4"/>
  <c r="G15" i="4"/>
  <c r="N47" i="4"/>
  <c r="F47" i="4"/>
  <c r="E47" i="4"/>
  <c r="M47" i="4"/>
  <c r="L46" i="4"/>
  <c r="D46" i="4"/>
  <c r="M50" i="4"/>
  <c r="E50" i="4"/>
  <c r="C50" i="4"/>
  <c r="K50" i="4"/>
  <c r="K49" i="4"/>
  <c r="C49" i="4"/>
  <c r="L48" i="4"/>
  <c r="D48" i="4"/>
  <c r="O47" i="4"/>
  <c r="G47" i="4"/>
</calcChain>
</file>

<file path=xl/sharedStrings.xml><?xml version="1.0" encoding="utf-8"?>
<sst xmlns="http://schemas.openxmlformats.org/spreadsheetml/2006/main" count="81" uniqueCount="71">
  <si>
    <t>Dopravné zóny</t>
  </si>
  <si>
    <t>Špecifická hybnosť</t>
  </si>
  <si>
    <t>Počet domácností</t>
  </si>
  <si>
    <t>n</t>
  </si>
  <si>
    <t>H</t>
  </si>
  <si>
    <t>-</t>
  </si>
  <si>
    <t>Priemerný počet osôb v domácnosti</t>
  </si>
  <si>
    <t>Ekonomicky aktívni s autom</t>
  </si>
  <si>
    <t>%</t>
  </si>
  <si>
    <t>E+A</t>
  </si>
  <si>
    <t>Ekonomicky aktívni bez auta</t>
  </si>
  <si>
    <t>E-A</t>
  </si>
  <si>
    <t>Ekonomicky neaktívni s autom</t>
  </si>
  <si>
    <t>NE+A</t>
  </si>
  <si>
    <t>Ekonomicky neaktívny bezu auta</t>
  </si>
  <si>
    <t>NE-A</t>
  </si>
  <si>
    <t>Deti (do 12r)</t>
  </si>
  <si>
    <t>Det</t>
  </si>
  <si>
    <t>Študenti</t>
  </si>
  <si>
    <t>Š</t>
  </si>
  <si>
    <t>Dôchodcovia</t>
  </si>
  <si>
    <t>Dôch</t>
  </si>
  <si>
    <t>I.</t>
  </si>
  <si>
    <t>Výpočet objemu dopravy</t>
  </si>
  <si>
    <t>Zdrojové cesty:</t>
  </si>
  <si>
    <t>Cieľové cesty:</t>
  </si>
  <si>
    <t>II.</t>
  </si>
  <si>
    <t>Výpočet smerovania dopravy</t>
  </si>
  <si>
    <t>Matica vzidaleností</t>
  </si>
  <si>
    <t>Deľba prepravnej práce</t>
  </si>
  <si>
    <t>Dopravné módy:</t>
  </si>
  <si>
    <t>IAD</t>
  </si>
  <si>
    <t>HD</t>
  </si>
  <si>
    <t>Matica cestovných časov IAD</t>
  </si>
  <si>
    <t>Rýchlosť IAD</t>
  </si>
  <si>
    <t>Rýchlosť HD</t>
  </si>
  <si>
    <r>
      <t>U</t>
    </r>
    <r>
      <rPr>
        <vertAlign val="subscript"/>
        <sz val="11"/>
        <color theme="1"/>
        <rFont val="Calibri"/>
        <family val="2"/>
        <charset val="238"/>
        <scheme val="minor"/>
      </rPr>
      <t>ij</t>
    </r>
    <r>
      <rPr>
        <sz val="11"/>
        <color theme="1"/>
        <rFont val="Calibri"/>
        <family val="2"/>
        <charset val="238"/>
        <scheme val="minor"/>
      </rPr>
      <t xml:space="preserve"> =p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*T</t>
    </r>
    <r>
      <rPr>
        <vertAlign val="subscript"/>
        <sz val="11"/>
        <color theme="1"/>
        <rFont val="Calibri"/>
        <family val="2"/>
        <charset val="238"/>
        <scheme val="minor"/>
      </rPr>
      <t>ij</t>
    </r>
    <r>
      <rPr>
        <sz val="11"/>
        <color theme="1"/>
        <rFont val="Calibri"/>
        <family val="2"/>
        <charset val="238"/>
        <scheme val="minor"/>
      </rPr>
      <t>+p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*d</t>
    </r>
    <r>
      <rPr>
        <vertAlign val="subscript"/>
        <sz val="11"/>
        <color theme="1"/>
        <rFont val="Calibri"/>
        <family val="2"/>
        <charset val="238"/>
        <scheme val="minor"/>
      </rPr>
      <t>ij</t>
    </r>
  </si>
  <si>
    <t>p1 - koeficient cestovného času</t>
  </si>
  <si>
    <t>p2 - koeficient dopravného prostriedku</t>
  </si>
  <si>
    <t>dij - "dummy" ( IAD=0; HD=1)</t>
  </si>
  <si>
    <t>III.</t>
  </si>
  <si>
    <t>Poradie</t>
  </si>
  <si>
    <t>Meno a priezvisko</t>
  </si>
  <si>
    <t>Zadávacie číslo</t>
  </si>
  <si>
    <t>Zápočet</t>
  </si>
  <si>
    <t>Trencsényiová Jana</t>
  </si>
  <si>
    <t>Mičechová Lenka</t>
  </si>
  <si>
    <t>Mosor Ondrej</t>
  </si>
  <si>
    <t>Kutajová Miriama</t>
  </si>
  <si>
    <t>Andel Peter</t>
  </si>
  <si>
    <t>Kandráč Maroš</t>
  </si>
  <si>
    <t>Dlugoš Filip</t>
  </si>
  <si>
    <t>Tisoň Martin</t>
  </si>
  <si>
    <t>Sádovský Jakub</t>
  </si>
  <si>
    <t>Vitko Martin</t>
  </si>
  <si>
    <t>Kavecký Tomáš</t>
  </si>
  <si>
    <t>Kubiš Martin</t>
  </si>
  <si>
    <t>Polonec Milan</t>
  </si>
  <si>
    <t>Konštiaková Veronika</t>
  </si>
  <si>
    <t>Vítková Zuzana</t>
  </si>
  <si>
    <t>Gašper Kamil</t>
  </si>
  <si>
    <t>Múdry Milan</t>
  </si>
  <si>
    <t>Scheng Peter</t>
  </si>
  <si>
    <t>Dubovický Peter</t>
  </si>
  <si>
    <t>Medzihorský Richard</t>
  </si>
  <si>
    <t>Mináriková Šárka</t>
  </si>
  <si>
    <t>Tavač Daniel</t>
  </si>
  <si>
    <t>Černega Ján</t>
  </si>
  <si>
    <t>Tu prepíšte Vaše číslo:</t>
  </si>
  <si>
    <t>Odkaz (Neprepisovať!):</t>
  </si>
  <si>
    <t>Prekopírujte si údaje do nového súboru.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</si>
</sst>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right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9" fontId="4" fillId="0" borderId="5" xfId="1" applyFont="1" applyBorder="1" applyAlignment="1" applyProtection="1">
      <alignment horizontal="center" vertical="top"/>
      <protection hidden="1"/>
    </xf>
    <xf numFmtId="9" fontId="0" fillId="0" borderId="0" xfId="1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justify" vertical="center"/>
      <protection hidden="1"/>
    </xf>
    <xf numFmtId="0" fontId="7" fillId="0" borderId="0" xfId="0" applyFont="1" applyProtection="1">
      <protection hidden="1"/>
    </xf>
    <xf numFmtId="0" fontId="7" fillId="0" borderId="6" xfId="0" applyFont="1" applyBorder="1" applyAlignment="1" applyProtection="1">
      <alignment horizontal="justify" vertical="center" wrapText="1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2" fontId="7" fillId="3" borderId="6" xfId="0" applyNumberFormat="1" applyFont="1" applyFill="1" applyBorder="1" applyAlignment="1" applyProtection="1">
      <alignment horizontal="justify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justify" vertical="center"/>
      <protection hidden="1"/>
    </xf>
    <xf numFmtId="0" fontId="9" fillId="4" borderId="0" xfId="0" applyFont="1" applyFill="1" applyAlignment="1" applyProtection="1">
      <alignment horizontal="left" vertical="center"/>
      <protection hidden="1"/>
    </xf>
    <xf numFmtId="0" fontId="0" fillId="4" borderId="0" xfId="0" applyFill="1" applyProtection="1">
      <protection hidden="1"/>
    </xf>
    <xf numFmtId="2" fontId="0" fillId="4" borderId="7" xfId="0" applyNumberFormat="1" applyFont="1" applyFill="1" applyBorder="1" applyAlignment="1" applyProtection="1">
      <alignment horizontal="center"/>
      <protection hidden="1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2" fillId="0" borderId="0" xfId="0" applyFont="1"/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3" fillId="6" borderId="1" xfId="0" applyFont="1" applyFill="1" applyBorder="1" applyAlignment="1" applyProtection="1">
      <alignment horizontal="center" vertical="center"/>
      <protection hidden="1"/>
    </xf>
    <xf numFmtId="0" fontId="13" fillId="6" borderId="2" xfId="0" applyFont="1" applyFill="1" applyBorder="1" applyAlignment="1" applyProtection="1">
      <alignment horizontal="center" vertical="center"/>
      <protection hidden="1"/>
    </xf>
    <xf numFmtId="0" fontId="13" fillId="6" borderId="3" xfId="0" applyFont="1" applyFill="1" applyBorder="1" applyAlignment="1" applyProtection="1">
      <alignment horizontal="center" vertical="center"/>
      <protection hidden="1"/>
    </xf>
    <xf numFmtId="0" fontId="0" fillId="0" borderId="6" xfId="0" applyFont="1" applyBorder="1" applyAlignment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11" fillId="0" borderId="6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0</xdr:rowOff>
    </xdr:from>
    <xdr:to>
      <xdr:col>3</xdr:col>
      <xdr:colOff>228600</xdr:colOff>
      <xdr:row>20</xdr:row>
      <xdr:rowOff>57150</xdr:rowOff>
    </xdr:to>
    <xdr:pic>
      <xdr:nvPicPr>
        <xdr:cNvPr id="2" name="Obrázo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4514850"/>
          <a:ext cx="7239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152400</xdr:rowOff>
    </xdr:from>
    <xdr:to>
      <xdr:col>11</xdr:col>
      <xdr:colOff>447675</xdr:colOff>
      <xdr:row>23</xdr:row>
      <xdr:rowOff>161925</xdr:rowOff>
    </xdr:to>
    <xdr:pic>
      <xdr:nvPicPr>
        <xdr:cNvPr id="3" name="Obrázo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343775"/>
          <a:ext cx="62579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85725</xdr:colOff>
      <xdr:row>35</xdr:row>
      <xdr:rowOff>9525</xdr:rowOff>
    </xdr:from>
    <xdr:to>
      <xdr:col>1</xdr:col>
      <xdr:colOff>800100</xdr:colOff>
      <xdr:row>37</xdr:row>
      <xdr:rowOff>0</xdr:rowOff>
    </xdr:to>
    <xdr:pic>
      <xdr:nvPicPr>
        <xdr:cNvPr id="4" name="Obrázo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1010900"/>
          <a:ext cx="714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1209675</xdr:colOff>
      <xdr:row>53</xdr:row>
      <xdr:rowOff>76200</xdr:rowOff>
    </xdr:to>
    <xdr:pic>
      <xdr:nvPicPr>
        <xdr:cNvPr id="5" name="Obrázok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252275"/>
          <a:ext cx="1209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4"/>
  <sheetViews>
    <sheetView tabSelected="1" workbookViewId="0">
      <selection activeCell="H9" sqref="H9"/>
    </sheetView>
  </sheetViews>
  <sheetFormatPr defaultRowHeight="15" x14ac:dyDescent="0.25"/>
  <cols>
    <col min="3" max="3" width="28" customWidth="1"/>
    <col min="4" max="8" width="3.42578125" style="1" customWidth="1"/>
    <col min="9" max="13" width="4" hidden="1" customWidth="1"/>
    <col min="14" max="22" width="5" style="26" customWidth="1"/>
    <col min="23" max="25" width="5.42578125" customWidth="1"/>
    <col min="26" max="26" width="25.140625" customWidth="1"/>
  </cols>
  <sheetData>
    <row r="1" spans="2:26" x14ac:dyDescent="0.25">
      <c r="D1"/>
      <c r="E1"/>
      <c r="F1"/>
      <c r="G1"/>
      <c r="H1"/>
    </row>
    <row r="2" spans="2:26" ht="18.75" x14ac:dyDescent="0.3">
      <c r="C2" s="33" t="s">
        <v>68</v>
      </c>
      <c r="D2" s="23">
        <v>4</v>
      </c>
      <c r="E2" s="24">
        <v>1</v>
      </c>
      <c r="F2" s="24">
        <v>7</v>
      </c>
      <c r="G2" s="24">
        <v>8</v>
      </c>
      <c r="H2" s="25">
        <v>3</v>
      </c>
    </row>
    <row r="3" spans="2:26" x14ac:dyDescent="0.25">
      <c r="D3" s="26"/>
      <c r="E3" s="26"/>
      <c r="F3" s="26"/>
      <c r="G3" s="26"/>
      <c r="H3" s="26"/>
      <c r="Z3" t="s">
        <v>44</v>
      </c>
    </row>
    <row r="4" spans="2:26" x14ac:dyDescent="0.25">
      <c r="B4" s="29" t="s">
        <v>41</v>
      </c>
      <c r="C4" s="29" t="s">
        <v>42</v>
      </c>
      <c r="D4" s="41" t="s">
        <v>43</v>
      </c>
      <c r="E4" s="41"/>
      <c r="F4" s="41"/>
      <c r="G4" s="41"/>
      <c r="H4" s="41"/>
      <c r="I4" s="29" t="s">
        <v>43</v>
      </c>
      <c r="J4" s="29"/>
      <c r="K4" s="29"/>
      <c r="L4" s="29"/>
      <c r="M4" s="29"/>
      <c r="N4" s="31">
        <v>1</v>
      </c>
      <c r="O4" s="30">
        <v>2</v>
      </c>
      <c r="P4" s="31">
        <v>3</v>
      </c>
      <c r="Q4" s="30">
        <v>4</v>
      </c>
      <c r="R4" s="31">
        <v>5</v>
      </c>
      <c r="S4" s="30">
        <v>6</v>
      </c>
      <c r="T4" s="31">
        <v>7</v>
      </c>
      <c r="U4" s="30">
        <v>8</v>
      </c>
      <c r="V4" s="31">
        <v>9</v>
      </c>
      <c r="W4" s="30">
        <v>10</v>
      </c>
      <c r="X4" s="31">
        <v>11</v>
      </c>
      <c r="Y4" s="30">
        <v>12</v>
      </c>
      <c r="Z4" s="29"/>
    </row>
    <row r="5" spans="2:26" x14ac:dyDescent="0.25">
      <c r="B5" s="27">
        <v>1</v>
      </c>
      <c r="C5" s="39" t="s">
        <v>45</v>
      </c>
      <c r="D5" s="28">
        <v>4</v>
      </c>
      <c r="E5" s="28">
        <v>1</v>
      </c>
      <c r="F5" s="28">
        <v>7</v>
      </c>
      <c r="G5" s="28">
        <v>8</v>
      </c>
      <c r="H5" s="28">
        <v>3</v>
      </c>
      <c r="I5" s="28">
        <f ca="1">RANDBETWEEN(1,9)</f>
        <v>9</v>
      </c>
      <c r="J5" s="28">
        <f t="shared" ref="J5:M20" ca="1" si="0">RANDBETWEEN(1,9)</f>
        <v>8</v>
      </c>
      <c r="K5" s="28">
        <f t="shared" ca="1" si="0"/>
        <v>3</v>
      </c>
      <c r="L5" s="28">
        <f t="shared" ca="1" si="0"/>
        <v>6</v>
      </c>
      <c r="M5" s="28">
        <f t="shared" ca="1" si="0"/>
        <v>5</v>
      </c>
      <c r="N5" s="32"/>
      <c r="O5" s="28"/>
      <c r="P5" s="32"/>
      <c r="Q5" s="28"/>
      <c r="R5" s="32"/>
      <c r="S5" s="28"/>
      <c r="T5" s="32"/>
      <c r="U5" s="28"/>
      <c r="V5" s="32"/>
      <c r="W5" s="28"/>
      <c r="X5" s="32"/>
      <c r="Y5" s="28"/>
      <c r="Z5" s="27"/>
    </row>
    <row r="6" spans="2:26" x14ac:dyDescent="0.25">
      <c r="B6" s="27">
        <v>2</v>
      </c>
      <c r="C6" s="39" t="s">
        <v>46</v>
      </c>
      <c r="D6" s="28">
        <v>6</v>
      </c>
      <c r="E6" s="28">
        <v>6</v>
      </c>
      <c r="F6" s="28">
        <v>8</v>
      </c>
      <c r="G6" s="28">
        <v>2</v>
      </c>
      <c r="H6" s="28">
        <v>3</v>
      </c>
      <c r="I6" s="28">
        <f t="shared" ref="I6:M34" ca="1" si="1">RANDBETWEEN(1,9)</f>
        <v>7</v>
      </c>
      <c r="J6" s="28">
        <f t="shared" ca="1" si="0"/>
        <v>6</v>
      </c>
      <c r="K6" s="28">
        <f t="shared" ca="1" si="0"/>
        <v>8</v>
      </c>
      <c r="L6" s="28">
        <f t="shared" ca="1" si="0"/>
        <v>2</v>
      </c>
      <c r="M6" s="28">
        <f t="shared" ca="1" si="0"/>
        <v>1</v>
      </c>
      <c r="N6" s="32"/>
      <c r="O6" s="28"/>
      <c r="P6" s="32"/>
      <c r="Q6" s="28"/>
      <c r="R6" s="32"/>
      <c r="S6" s="28"/>
      <c r="T6" s="32"/>
      <c r="U6" s="28"/>
      <c r="V6" s="32"/>
      <c r="W6" s="28"/>
      <c r="X6" s="32"/>
      <c r="Y6" s="28"/>
      <c r="Z6" s="27"/>
    </row>
    <row r="7" spans="2:26" x14ac:dyDescent="0.25">
      <c r="B7" s="27">
        <v>3</v>
      </c>
      <c r="C7" s="39" t="s">
        <v>47</v>
      </c>
      <c r="D7" s="28">
        <v>3</v>
      </c>
      <c r="E7" s="28">
        <v>7</v>
      </c>
      <c r="F7" s="28">
        <v>3</v>
      </c>
      <c r="G7" s="28">
        <v>7</v>
      </c>
      <c r="H7" s="28">
        <v>5</v>
      </c>
      <c r="I7" s="28">
        <f t="shared" ca="1" si="1"/>
        <v>5</v>
      </c>
      <c r="J7" s="28">
        <f t="shared" ca="1" si="0"/>
        <v>6</v>
      </c>
      <c r="K7" s="28">
        <f t="shared" ca="1" si="0"/>
        <v>7</v>
      </c>
      <c r="L7" s="28">
        <f t="shared" ca="1" si="0"/>
        <v>8</v>
      </c>
      <c r="M7" s="28">
        <f t="shared" ca="1" si="0"/>
        <v>9</v>
      </c>
      <c r="N7" s="32"/>
      <c r="O7" s="28"/>
      <c r="P7" s="32"/>
      <c r="Q7" s="28"/>
      <c r="R7" s="32"/>
      <c r="S7" s="28"/>
      <c r="T7" s="32"/>
      <c r="U7" s="28"/>
      <c r="V7" s="32"/>
      <c r="W7" s="28"/>
      <c r="X7" s="32"/>
      <c r="Y7" s="28"/>
      <c r="Z7" s="27"/>
    </row>
    <row r="8" spans="2:26" x14ac:dyDescent="0.25">
      <c r="B8" s="27">
        <v>4</v>
      </c>
      <c r="C8" s="39" t="s">
        <v>48</v>
      </c>
      <c r="D8" s="28">
        <v>1</v>
      </c>
      <c r="E8" s="28">
        <v>8</v>
      </c>
      <c r="F8" s="28">
        <v>5</v>
      </c>
      <c r="G8" s="28">
        <v>4</v>
      </c>
      <c r="H8" s="28">
        <v>7</v>
      </c>
      <c r="I8" s="28">
        <f t="shared" ca="1" si="1"/>
        <v>9</v>
      </c>
      <c r="J8" s="28">
        <f t="shared" ca="1" si="0"/>
        <v>1</v>
      </c>
      <c r="K8" s="28">
        <f t="shared" ca="1" si="0"/>
        <v>1</v>
      </c>
      <c r="L8" s="28">
        <f t="shared" ca="1" si="0"/>
        <v>7</v>
      </c>
      <c r="M8" s="28">
        <f t="shared" ca="1" si="0"/>
        <v>5</v>
      </c>
      <c r="N8" s="32"/>
      <c r="O8" s="28"/>
      <c r="P8" s="32"/>
      <c r="Q8" s="28"/>
      <c r="R8" s="32"/>
      <c r="S8" s="28"/>
      <c r="T8" s="32"/>
      <c r="U8" s="28"/>
      <c r="V8" s="32"/>
      <c r="W8" s="28"/>
      <c r="X8" s="32"/>
      <c r="Y8" s="28"/>
      <c r="Z8" s="27"/>
    </row>
    <row r="9" spans="2:26" x14ac:dyDescent="0.25">
      <c r="B9" s="27">
        <v>5</v>
      </c>
      <c r="C9" s="39" t="s">
        <v>49</v>
      </c>
      <c r="D9" s="28">
        <v>2</v>
      </c>
      <c r="E9" s="28">
        <v>2</v>
      </c>
      <c r="F9" s="28">
        <v>4</v>
      </c>
      <c r="G9" s="28">
        <v>2</v>
      </c>
      <c r="H9" s="28">
        <v>5</v>
      </c>
      <c r="I9" s="28">
        <f t="shared" ca="1" si="1"/>
        <v>3</v>
      </c>
      <c r="J9" s="28">
        <f t="shared" ca="1" si="0"/>
        <v>1</v>
      </c>
      <c r="K9" s="28">
        <f t="shared" ca="1" si="0"/>
        <v>3</v>
      </c>
      <c r="L9" s="28">
        <f t="shared" ca="1" si="0"/>
        <v>6</v>
      </c>
      <c r="M9" s="28">
        <f t="shared" ca="1" si="0"/>
        <v>5</v>
      </c>
      <c r="N9" s="32"/>
      <c r="O9" s="28"/>
      <c r="P9" s="32"/>
      <c r="Q9" s="28"/>
      <c r="R9" s="32"/>
      <c r="S9" s="28"/>
      <c r="T9" s="32"/>
      <c r="U9" s="28"/>
      <c r="V9" s="32"/>
      <c r="W9" s="28"/>
      <c r="X9" s="32"/>
      <c r="Y9" s="28"/>
      <c r="Z9" s="27"/>
    </row>
    <row r="10" spans="2:26" x14ac:dyDescent="0.25">
      <c r="B10" s="27">
        <v>6</v>
      </c>
      <c r="C10" s="39" t="s">
        <v>50</v>
      </c>
      <c r="D10" s="28">
        <v>6</v>
      </c>
      <c r="E10" s="28">
        <v>3</v>
      </c>
      <c r="F10" s="28">
        <v>9</v>
      </c>
      <c r="G10" s="28">
        <v>1</v>
      </c>
      <c r="H10" s="28">
        <v>9</v>
      </c>
      <c r="I10" s="28">
        <f t="shared" ca="1" si="1"/>
        <v>4</v>
      </c>
      <c r="J10" s="28">
        <f t="shared" ca="1" si="0"/>
        <v>5</v>
      </c>
      <c r="K10" s="28">
        <f t="shared" ca="1" si="0"/>
        <v>2</v>
      </c>
      <c r="L10" s="28">
        <f t="shared" ca="1" si="0"/>
        <v>5</v>
      </c>
      <c r="M10" s="28">
        <f t="shared" ca="1" si="0"/>
        <v>1</v>
      </c>
      <c r="N10" s="32"/>
      <c r="O10" s="28"/>
      <c r="P10" s="32"/>
      <c r="Q10" s="28"/>
      <c r="R10" s="32"/>
      <c r="S10" s="28"/>
      <c r="T10" s="32"/>
      <c r="U10" s="28"/>
      <c r="V10" s="32"/>
      <c r="W10" s="28"/>
      <c r="X10" s="32"/>
      <c r="Y10" s="28"/>
      <c r="Z10" s="27"/>
    </row>
    <row r="11" spans="2:26" x14ac:dyDescent="0.25">
      <c r="B11" s="27">
        <v>7</v>
      </c>
      <c r="C11" s="39" t="s">
        <v>51</v>
      </c>
      <c r="D11" s="28">
        <v>1</v>
      </c>
      <c r="E11" s="28">
        <v>9</v>
      </c>
      <c r="F11" s="28">
        <v>7</v>
      </c>
      <c r="G11" s="28">
        <v>8</v>
      </c>
      <c r="H11" s="28">
        <v>8</v>
      </c>
      <c r="I11" s="28">
        <f t="shared" ca="1" si="1"/>
        <v>2</v>
      </c>
      <c r="J11" s="28">
        <f t="shared" ca="1" si="0"/>
        <v>2</v>
      </c>
      <c r="K11" s="28">
        <f t="shared" ca="1" si="0"/>
        <v>2</v>
      </c>
      <c r="L11" s="28">
        <f t="shared" ca="1" si="0"/>
        <v>5</v>
      </c>
      <c r="M11" s="28">
        <f t="shared" ca="1" si="0"/>
        <v>3</v>
      </c>
      <c r="N11" s="32"/>
      <c r="O11" s="28"/>
      <c r="P11" s="32"/>
      <c r="Q11" s="28"/>
      <c r="R11" s="32"/>
      <c r="S11" s="28"/>
      <c r="T11" s="32"/>
      <c r="U11" s="28"/>
      <c r="V11" s="32"/>
      <c r="W11" s="28"/>
      <c r="X11" s="32"/>
      <c r="Y11" s="28"/>
      <c r="Z11" s="27"/>
    </row>
    <row r="12" spans="2:26" x14ac:dyDescent="0.25">
      <c r="B12" s="27">
        <v>8</v>
      </c>
      <c r="C12" s="39" t="s">
        <v>52</v>
      </c>
      <c r="D12" s="28">
        <v>1</v>
      </c>
      <c r="E12" s="28">
        <v>4</v>
      </c>
      <c r="F12" s="28">
        <v>9</v>
      </c>
      <c r="G12" s="28">
        <v>9</v>
      </c>
      <c r="H12" s="28">
        <v>1</v>
      </c>
      <c r="I12" s="28">
        <f t="shared" ca="1" si="1"/>
        <v>9</v>
      </c>
      <c r="J12" s="28">
        <f t="shared" ca="1" si="0"/>
        <v>2</v>
      </c>
      <c r="K12" s="28">
        <f t="shared" ca="1" si="0"/>
        <v>5</v>
      </c>
      <c r="L12" s="28">
        <f t="shared" ca="1" si="0"/>
        <v>3</v>
      </c>
      <c r="M12" s="28">
        <f t="shared" ca="1" si="0"/>
        <v>9</v>
      </c>
      <c r="N12" s="32"/>
      <c r="O12" s="28"/>
      <c r="P12" s="32"/>
      <c r="Q12" s="28"/>
      <c r="R12" s="32"/>
      <c r="S12" s="28"/>
      <c r="T12" s="32"/>
      <c r="U12" s="28"/>
      <c r="V12" s="32"/>
      <c r="W12" s="28"/>
      <c r="X12" s="32"/>
      <c r="Y12" s="28"/>
      <c r="Z12" s="27"/>
    </row>
    <row r="13" spans="2:26" x14ac:dyDescent="0.25">
      <c r="B13" s="27">
        <v>9</v>
      </c>
      <c r="C13" s="39" t="s">
        <v>53</v>
      </c>
      <c r="D13" s="28">
        <v>2</v>
      </c>
      <c r="E13" s="28">
        <v>2</v>
      </c>
      <c r="F13" s="28">
        <v>1</v>
      </c>
      <c r="G13" s="28">
        <v>5</v>
      </c>
      <c r="H13" s="28">
        <v>5</v>
      </c>
      <c r="I13" s="28">
        <f t="shared" ca="1" si="1"/>
        <v>3</v>
      </c>
      <c r="J13" s="28">
        <f t="shared" ca="1" si="0"/>
        <v>2</v>
      </c>
      <c r="K13" s="28">
        <f t="shared" ca="1" si="0"/>
        <v>8</v>
      </c>
      <c r="L13" s="28">
        <f t="shared" ca="1" si="0"/>
        <v>4</v>
      </c>
      <c r="M13" s="28">
        <f t="shared" ca="1" si="0"/>
        <v>7</v>
      </c>
      <c r="N13" s="32"/>
      <c r="O13" s="28"/>
      <c r="P13" s="32"/>
      <c r="Q13" s="28"/>
      <c r="R13" s="32"/>
      <c r="S13" s="28"/>
      <c r="T13" s="32"/>
      <c r="U13" s="28"/>
      <c r="V13" s="32"/>
      <c r="W13" s="28"/>
      <c r="X13" s="32"/>
      <c r="Y13" s="28"/>
      <c r="Z13" s="27"/>
    </row>
    <row r="14" spans="2:26" x14ac:dyDescent="0.25">
      <c r="B14" s="27">
        <v>10</v>
      </c>
      <c r="C14" s="39" t="s">
        <v>54</v>
      </c>
      <c r="D14" s="28">
        <v>6</v>
      </c>
      <c r="E14" s="28">
        <v>8</v>
      </c>
      <c r="F14" s="28">
        <v>9</v>
      </c>
      <c r="G14" s="28">
        <v>1</v>
      </c>
      <c r="H14" s="28">
        <v>7</v>
      </c>
      <c r="I14" s="28">
        <f t="shared" ca="1" si="1"/>
        <v>1</v>
      </c>
      <c r="J14" s="28">
        <f t="shared" ca="1" si="0"/>
        <v>5</v>
      </c>
      <c r="K14" s="28">
        <f t="shared" ca="1" si="0"/>
        <v>8</v>
      </c>
      <c r="L14" s="28">
        <f t="shared" ca="1" si="0"/>
        <v>3</v>
      </c>
      <c r="M14" s="28">
        <f t="shared" ca="1" si="0"/>
        <v>4</v>
      </c>
      <c r="N14" s="32"/>
      <c r="O14" s="28"/>
      <c r="P14" s="32"/>
      <c r="Q14" s="28"/>
      <c r="R14" s="32"/>
      <c r="S14" s="28"/>
      <c r="T14" s="32"/>
      <c r="U14" s="28"/>
      <c r="V14" s="32"/>
      <c r="W14" s="28"/>
      <c r="X14" s="32"/>
      <c r="Y14" s="28"/>
      <c r="Z14" s="27"/>
    </row>
    <row r="15" spans="2:26" x14ac:dyDescent="0.25">
      <c r="B15" s="27">
        <v>11</v>
      </c>
      <c r="C15" s="39" t="s">
        <v>55</v>
      </c>
      <c r="D15" s="28">
        <v>5</v>
      </c>
      <c r="E15" s="28">
        <v>2</v>
      </c>
      <c r="F15" s="28">
        <v>6</v>
      </c>
      <c r="G15" s="28">
        <v>8</v>
      </c>
      <c r="H15" s="28">
        <v>7</v>
      </c>
      <c r="I15" s="28">
        <f t="shared" ca="1" si="1"/>
        <v>5</v>
      </c>
      <c r="J15" s="28">
        <f t="shared" ca="1" si="0"/>
        <v>8</v>
      </c>
      <c r="K15" s="28">
        <f t="shared" ca="1" si="0"/>
        <v>1</v>
      </c>
      <c r="L15" s="28">
        <f t="shared" ca="1" si="0"/>
        <v>8</v>
      </c>
      <c r="M15" s="28">
        <f t="shared" ca="1" si="0"/>
        <v>3</v>
      </c>
      <c r="N15" s="32"/>
      <c r="O15" s="28"/>
      <c r="P15" s="32"/>
      <c r="Q15" s="28"/>
      <c r="R15" s="32"/>
      <c r="S15" s="28"/>
      <c r="T15" s="32"/>
      <c r="U15" s="28"/>
      <c r="V15" s="32"/>
      <c r="W15" s="28"/>
      <c r="X15" s="32"/>
      <c r="Y15" s="28"/>
      <c r="Z15" s="27"/>
    </row>
    <row r="16" spans="2:26" x14ac:dyDescent="0.25">
      <c r="B16" s="27">
        <v>12</v>
      </c>
      <c r="C16" s="39" t="s">
        <v>56</v>
      </c>
      <c r="D16" s="28">
        <v>2</v>
      </c>
      <c r="E16" s="28">
        <v>2</v>
      </c>
      <c r="F16" s="28">
        <v>8</v>
      </c>
      <c r="G16" s="28">
        <v>9</v>
      </c>
      <c r="H16" s="28">
        <v>4</v>
      </c>
      <c r="I16" s="28">
        <f t="shared" ca="1" si="1"/>
        <v>1</v>
      </c>
      <c r="J16" s="28">
        <f t="shared" ca="1" si="0"/>
        <v>2</v>
      </c>
      <c r="K16" s="28">
        <f t="shared" ca="1" si="0"/>
        <v>5</v>
      </c>
      <c r="L16" s="28">
        <f t="shared" ca="1" si="0"/>
        <v>5</v>
      </c>
      <c r="M16" s="28">
        <f t="shared" ca="1" si="0"/>
        <v>3</v>
      </c>
      <c r="N16" s="32"/>
      <c r="O16" s="28"/>
      <c r="P16" s="32"/>
      <c r="Q16" s="28"/>
      <c r="R16" s="32"/>
      <c r="S16" s="28"/>
      <c r="T16" s="32"/>
      <c r="U16" s="28"/>
      <c r="V16" s="32"/>
      <c r="W16" s="28"/>
      <c r="X16" s="32"/>
      <c r="Y16" s="28"/>
      <c r="Z16" s="27"/>
    </row>
    <row r="17" spans="2:26" x14ac:dyDescent="0.25">
      <c r="B17" s="27">
        <v>13</v>
      </c>
      <c r="C17" s="39" t="s">
        <v>67</v>
      </c>
      <c r="D17" s="28">
        <v>4</v>
      </c>
      <c r="E17" s="28">
        <v>2</v>
      </c>
      <c r="F17" s="28">
        <v>2</v>
      </c>
      <c r="G17" s="28">
        <v>1</v>
      </c>
      <c r="H17" s="28">
        <v>9</v>
      </c>
      <c r="I17" s="28">
        <f t="shared" ca="1" si="1"/>
        <v>9</v>
      </c>
      <c r="J17" s="28">
        <f t="shared" ca="1" si="0"/>
        <v>4</v>
      </c>
      <c r="K17" s="28">
        <f t="shared" ca="1" si="0"/>
        <v>1</v>
      </c>
      <c r="L17" s="28">
        <f t="shared" ca="1" si="0"/>
        <v>2</v>
      </c>
      <c r="M17" s="28">
        <f t="shared" ca="1" si="0"/>
        <v>7</v>
      </c>
      <c r="N17" s="32"/>
      <c r="O17" s="28"/>
      <c r="P17" s="32"/>
      <c r="Q17" s="28"/>
      <c r="R17" s="32"/>
      <c r="S17" s="28"/>
      <c r="T17" s="32"/>
      <c r="U17" s="28"/>
      <c r="V17" s="32"/>
      <c r="W17" s="28"/>
      <c r="X17" s="32"/>
      <c r="Y17" s="28"/>
      <c r="Z17" s="27"/>
    </row>
    <row r="18" spans="2:26" x14ac:dyDescent="0.25">
      <c r="B18" s="27">
        <v>14</v>
      </c>
      <c r="C18" s="39" t="s">
        <v>57</v>
      </c>
      <c r="D18" s="28">
        <v>7</v>
      </c>
      <c r="E18" s="28">
        <v>4</v>
      </c>
      <c r="F18" s="28">
        <v>5</v>
      </c>
      <c r="G18" s="28">
        <v>4</v>
      </c>
      <c r="H18" s="28">
        <v>7</v>
      </c>
      <c r="I18" s="28">
        <f t="shared" ca="1" si="1"/>
        <v>3</v>
      </c>
      <c r="J18" s="28">
        <f t="shared" ca="1" si="0"/>
        <v>8</v>
      </c>
      <c r="K18" s="28">
        <f t="shared" ca="1" si="0"/>
        <v>7</v>
      </c>
      <c r="L18" s="28">
        <f t="shared" ca="1" si="0"/>
        <v>9</v>
      </c>
      <c r="M18" s="28">
        <f t="shared" ca="1" si="0"/>
        <v>7</v>
      </c>
      <c r="N18" s="32"/>
      <c r="O18" s="28"/>
      <c r="P18" s="32"/>
      <c r="Q18" s="28"/>
      <c r="R18" s="32"/>
      <c r="S18" s="28"/>
      <c r="T18" s="32"/>
      <c r="U18" s="28"/>
      <c r="V18" s="32"/>
      <c r="W18" s="28"/>
      <c r="X18" s="32"/>
      <c r="Y18" s="28"/>
      <c r="Z18" s="27"/>
    </row>
    <row r="19" spans="2:26" x14ac:dyDescent="0.25">
      <c r="B19" s="27">
        <v>15</v>
      </c>
      <c r="C19" s="39" t="s">
        <v>58</v>
      </c>
      <c r="D19" s="28">
        <v>5</v>
      </c>
      <c r="E19" s="28">
        <v>1</v>
      </c>
      <c r="F19" s="28">
        <v>1</v>
      </c>
      <c r="G19" s="28">
        <v>1</v>
      </c>
      <c r="H19" s="28">
        <v>3</v>
      </c>
      <c r="I19" s="28">
        <f t="shared" ca="1" si="1"/>
        <v>5</v>
      </c>
      <c r="J19" s="28">
        <f t="shared" ca="1" si="0"/>
        <v>9</v>
      </c>
      <c r="K19" s="28">
        <f t="shared" ca="1" si="0"/>
        <v>4</v>
      </c>
      <c r="L19" s="28">
        <f t="shared" ca="1" si="0"/>
        <v>3</v>
      </c>
      <c r="M19" s="28">
        <f t="shared" ca="1" si="0"/>
        <v>4</v>
      </c>
      <c r="N19" s="32"/>
      <c r="O19" s="28"/>
      <c r="P19" s="32"/>
      <c r="Q19" s="28"/>
      <c r="R19" s="32"/>
      <c r="S19" s="28"/>
      <c r="T19" s="32"/>
      <c r="U19" s="28"/>
      <c r="V19" s="32"/>
      <c r="W19" s="28"/>
      <c r="X19" s="32"/>
      <c r="Y19" s="28"/>
      <c r="Z19" s="27"/>
    </row>
    <row r="20" spans="2:26" x14ac:dyDescent="0.25">
      <c r="B20" s="27">
        <v>16</v>
      </c>
      <c r="C20" s="39" t="s">
        <v>59</v>
      </c>
      <c r="D20" s="28">
        <v>1</v>
      </c>
      <c r="E20" s="28">
        <v>1</v>
      </c>
      <c r="F20" s="28">
        <v>4</v>
      </c>
      <c r="G20" s="28">
        <v>7</v>
      </c>
      <c r="H20" s="28">
        <v>3</v>
      </c>
      <c r="I20" s="28">
        <f t="shared" ca="1" si="1"/>
        <v>3</v>
      </c>
      <c r="J20" s="28">
        <f t="shared" ca="1" si="0"/>
        <v>6</v>
      </c>
      <c r="K20" s="28">
        <f t="shared" ca="1" si="0"/>
        <v>2</v>
      </c>
      <c r="L20" s="28">
        <f t="shared" ca="1" si="0"/>
        <v>9</v>
      </c>
      <c r="M20" s="28">
        <f t="shared" ca="1" si="0"/>
        <v>5</v>
      </c>
      <c r="N20" s="32"/>
      <c r="O20" s="28"/>
      <c r="P20" s="32"/>
      <c r="Q20" s="28"/>
      <c r="R20" s="32"/>
      <c r="S20" s="28"/>
      <c r="T20" s="32"/>
      <c r="U20" s="28"/>
      <c r="V20" s="32"/>
      <c r="W20" s="28"/>
      <c r="X20" s="32"/>
      <c r="Y20" s="28"/>
      <c r="Z20" s="27"/>
    </row>
    <row r="21" spans="2:26" x14ac:dyDescent="0.25">
      <c r="B21" s="27">
        <v>17</v>
      </c>
      <c r="C21" s="39" t="s">
        <v>65</v>
      </c>
      <c r="D21" s="28">
        <v>7</v>
      </c>
      <c r="E21" s="28">
        <v>1</v>
      </c>
      <c r="F21" s="28">
        <v>5</v>
      </c>
      <c r="G21" s="28">
        <v>5</v>
      </c>
      <c r="H21" s="28">
        <v>8</v>
      </c>
      <c r="I21" s="28">
        <f t="shared" ca="1" si="1"/>
        <v>4</v>
      </c>
      <c r="J21" s="28">
        <f t="shared" ca="1" si="1"/>
        <v>5</v>
      </c>
      <c r="K21" s="28">
        <f t="shared" ca="1" si="1"/>
        <v>7</v>
      </c>
      <c r="L21" s="28">
        <f t="shared" ca="1" si="1"/>
        <v>3</v>
      </c>
      <c r="M21" s="28">
        <f t="shared" ca="1" si="1"/>
        <v>8</v>
      </c>
      <c r="N21" s="32"/>
      <c r="O21" s="28"/>
      <c r="P21" s="32"/>
      <c r="Q21" s="28"/>
      <c r="R21" s="32"/>
      <c r="S21" s="28"/>
      <c r="T21" s="32"/>
      <c r="U21" s="28"/>
      <c r="V21" s="32"/>
      <c r="W21" s="28"/>
      <c r="X21" s="32"/>
      <c r="Y21" s="28"/>
      <c r="Z21" s="27"/>
    </row>
    <row r="22" spans="2:26" x14ac:dyDescent="0.25">
      <c r="B22" s="27">
        <v>18</v>
      </c>
      <c r="C22" s="39" t="s">
        <v>60</v>
      </c>
      <c r="D22" s="28">
        <v>8</v>
      </c>
      <c r="E22" s="28">
        <v>1</v>
      </c>
      <c r="F22" s="28">
        <v>9</v>
      </c>
      <c r="G22" s="28">
        <v>3</v>
      </c>
      <c r="H22" s="28">
        <v>4</v>
      </c>
      <c r="I22" s="28">
        <f t="shared" ca="1" si="1"/>
        <v>6</v>
      </c>
      <c r="J22" s="28">
        <f t="shared" ca="1" si="1"/>
        <v>7</v>
      </c>
      <c r="K22" s="28">
        <f t="shared" ca="1" si="1"/>
        <v>2</v>
      </c>
      <c r="L22" s="28">
        <f t="shared" ca="1" si="1"/>
        <v>6</v>
      </c>
      <c r="M22" s="28">
        <f t="shared" ca="1" si="1"/>
        <v>3</v>
      </c>
      <c r="N22" s="32"/>
      <c r="O22" s="28"/>
      <c r="P22" s="32"/>
      <c r="Q22" s="28"/>
      <c r="R22" s="32"/>
      <c r="S22" s="28"/>
      <c r="T22" s="32"/>
      <c r="U22" s="28"/>
      <c r="V22" s="32"/>
      <c r="W22" s="28"/>
      <c r="X22" s="32"/>
      <c r="Y22" s="28"/>
      <c r="Z22" s="27"/>
    </row>
    <row r="23" spans="2:26" x14ac:dyDescent="0.25">
      <c r="B23" s="27">
        <v>19</v>
      </c>
      <c r="C23" s="39" t="s">
        <v>61</v>
      </c>
      <c r="D23" s="28">
        <v>4</v>
      </c>
      <c r="E23" s="28">
        <v>2</v>
      </c>
      <c r="F23" s="28">
        <v>4</v>
      </c>
      <c r="G23" s="28">
        <v>5</v>
      </c>
      <c r="H23" s="28">
        <v>3</v>
      </c>
      <c r="I23" s="28">
        <f t="shared" ca="1" si="1"/>
        <v>6</v>
      </c>
      <c r="J23" s="28">
        <f t="shared" ca="1" si="1"/>
        <v>6</v>
      </c>
      <c r="K23" s="28">
        <f t="shared" ca="1" si="1"/>
        <v>9</v>
      </c>
      <c r="L23" s="28">
        <f t="shared" ca="1" si="1"/>
        <v>1</v>
      </c>
      <c r="M23" s="28">
        <f t="shared" ca="1" si="1"/>
        <v>1</v>
      </c>
      <c r="N23" s="32"/>
      <c r="O23" s="28"/>
      <c r="P23" s="32"/>
      <c r="Q23" s="28"/>
      <c r="R23" s="32"/>
      <c r="S23" s="28"/>
      <c r="T23" s="32"/>
      <c r="U23" s="28"/>
      <c r="V23" s="32"/>
      <c r="W23" s="28"/>
      <c r="X23" s="32"/>
      <c r="Y23" s="28"/>
      <c r="Z23" s="27"/>
    </row>
    <row r="24" spans="2:26" x14ac:dyDescent="0.25">
      <c r="B24" s="27">
        <v>20</v>
      </c>
      <c r="C24" s="39" t="s">
        <v>62</v>
      </c>
      <c r="D24" s="28">
        <v>6</v>
      </c>
      <c r="E24" s="28">
        <v>9</v>
      </c>
      <c r="F24" s="28">
        <v>5</v>
      </c>
      <c r="G24" s="28">
        <v>3</v>
      </c>
      <c r="H24" s="28">
        <v>1</v>
      </c>
      <c r="I24" s="28">
        <f t="shared" ca="1" si="1"/>
        <v>5</v>
      </c>
      <c r="J24" s="28">
        <f t="shared" ca="1" si="1"/>
        <v>5</v>
      </c>
      <c r="K24" s="28">
        <f t="shared" ca="1" si="1"/>
        <v>5</v>
      </c>
      <c r="L24" s="28">
        <f t="shared" ca="1" si="1"/>
        <v>1</v>
      </c>
      <c r="M24" s="28">
        <f t="shared" ca="1" si="1"/>
        <v>7</v>
      </c>
      <c r="N24" s="32"/>
      <c r="O24" s="28"/>
      <c r="P24" s="32"/>
      <c r="Q24" s="28"/>
      <c r="R24" s="32"/>
      <c r="S24" s="28"/>
      <c r="T24" s="32"/>
      <c r="U24" s="28"/>
      <c r="V24" s="32"/>
      <c r="W24" s="28"/>
      <c r="X24" s="32"/>
      <c r="Y24" s="28"/>
      <c r="Z24" s="27"/>
    </row>
    <row r="25" spans="2:26" x14ac:dyDescent="0.25">
      <c r="B25" s="27">
        <v>21</v>
      </c>
      <c r="C25" s="39" t="s">
        <v>63</v>
      </c>
      <c r="D25" s="28">
        <v>8</v>
      </c>
      <c r="E25" s="28">
        <v>8</v>
      </c>
      <c r="F25" s="28">
        <v>9</v>
      </c>
      <c r="G25" s="28">
        <v>5</v>
      </c>
      <c r="H25" s="28">
        <v>1</v>
      </c>
      <c r="I25" s="28">
        <f t="shared" ca="1" si="1"/>
        <v>1</v>
      </c>
      <c r="J25" s="28">
        <f t="shared" ca="1" si="1"/>
        <v>6</v>
      </c>
      <c r="K25" s="28">
        <f t="shared" ca="1" si="1"/>
        <v>2</v>
      </c>
      <c r="L25" s="28">
        <f t="shared" ca="1" si="1"/>
        <v>6</v>
      </c>
      <c r="M25" s="28">
        <f t="shared" ca="1" si="1"/>
        <v>9</v>
      </c>
      <c r="N25" s="32"/>
      <c r="O25" s="28"/>
      <c r="P25" s="32"/>
      <c r="Q25" s="28"/>
      <c r="R25" s="32"/>
      <c r="S25" s="28"/>
      <c r="T25" s="32"/>
      <c r="U25" s="28"/>
      <c r="V25" s="32"/>
      <c r="W25" s="28"/>
      <c r="X25" s="32"/>
      <c r="Y25" s="28"/>
      <c r="Z25" s="27"/>
    </row>
    <row r="26" spans="2:26" x14ac:dyDescent="0.25">
      <c r="B26" s="27">
        <v>22</v>
      </c>
      <c r="C26" s="39" t="s">
        <v>64</v>
      </c>
      <c r="D26" s="28">
        <v>1</v>
      </c>
      <c r="E26" s="28">
        <v>6</v>
      </c>
      <c r="F26" s="28">
        <v>2</v>
      </c>
      <c r="G26" s="28">
        <v>7</v>
      </c>
      <c r="H26" s="28">
        <v>1</v>
      </c>
      <c r="I26" s="28">
        <f t="shared" ca="1" si="1"/>
        <v>5</v>
      </c>
      <c r="J26" s="28">
        <f t="shared" ca="1" si="1"/>
        <v>4</v>
      </c>
      <c r="K26" s="28">
        <f t="shared" ca="1" si="1"/>
        <v>9</v>
      </c>
      <c r="L26" s="28">
        <f t="shared" ca="1" si="1"/>
        <v>4</v>
      </c>
      <c r="M26" s="28">
        <f t="shared" ca="1" si="1"/>
        <v>4</v>
      </c>
      <c r="N26" s="32"/>
      <c r="O26" s="28"/>
      <c r="P26" s="32"/>
      <c r="Q26" s="28"/>
      <c r="R26" s="32"/>
      <c r="S26" s="28"/>
      <c r="T26" s="32"/>
      <c r="U26" s="28"/>
      <c r="V26" s="32"/>
      <c r="W26" s="28"/>
      <c r="X26" s="32"/>
      <c r="Y26" s="28"/>
      <c r="Z26" s="27"/>
    </row>
    <row r="27" spans="2:26" x14ac:dyDescent="0.25">
      <c r="B27" s="27">
        <v>23</v>
      </c>
      <c r="C27" s="39" t="s">
        <v>66</v>
      </c>
      <c r="D27" s="28">
        <v>8</v>
      </c>
      <c r="E27" s="28">
        <v>7</v>
      </c>
      <c r="F27" s="28">
        <v>9</v>
      </c>
      <c r="G27" s="28">
        <v>5</v>
      </c>
      <c r="H27" s="28">
        <v>4</v>
      </c>
      <c r="I27" s="28">
        <f t="shared" ca="1" si="1"/>
        <v>6</v>
      </c>
      <c r="J27" s="28">
        <f t="shared" ca="1" si="1"/>
        <v>1</v>
      </c>
      <c r="K27" s="28">
        <f t="shared" ca="1" si="1"/>
        <v>7</v>
      </c>
      <c r="L27" s="28">
        <f t="shared" ca="1" si="1"/>
        <v>9</v>
      </c>
      <c r="M27" s="28">
        <f t="shared" ca="1" si="1"/>
        <v>4</v>
      </c>
      <c r="N27" s="32"/>
      <c r="O27" s="28"/>
      <c r="P27" s="32"/>
      <c r="Q27" s="28"/>
      <c r="R27" s="32"/>
      <c r="S27" s="28"/>
      <c r="T27" s="32"/>
      <c r="U27" s="28"/>
      <c r="V27" s="32"/>
      <c r="W27" s="28"/>
      <c r="X27" s="32"/>
      <c r="Y27" s="28"/>
      <c r="Z27" s="27"/>
    </row>
    <row r="28" spans="2:26" x14ac:dyDescent="0.25">
      <c r="B28" s="27">
        <v>24</v>
      </c>
      <c r="C28" s="27"/>
      <c r="D28" s="28">
        <v>5</v>
      </c>
      <c r="E28" s="28">
        <v>4</v>
      </c>
      <c r="F28" s="28">
        <v>4</v>
      </c>
      <c r="G28" s="28">
        <v>4</v>
      </c>
      <c r="H28" s="28">
        <v>9</v>
      </c>
      <c r="I28" s="28">
        <f t="shared" ca="1" si="1"/>
        <v>1</v>
      </c>
      <c r="J28" s="28">
        <f t="shared" ca="1" si="1"/>
        <v>2</v>
      </c>
      <c r="K28" s="28">
        <f t="shared" ca="1" si="1"/>
        <v>2</v>
      </c>
      <c r="L28" s="28">
        <f t="shared" ca="1" si="1"/>
        <v>6</v>
      </c>
      <c r="M28" s="28">
        <f t="shared" ca="1" si="1"/>
        <v>6</v>
      </c>
      <c r="N28" s="32"/>
      <c r="O28" s="28"/>
      <c r="P28" s="32"/>
      <c r="Q28" s="28"/>
      <c r="R28" s="32"/>
      <c r="S28" s="28"/>
      <c r="T28" s="32"/>
      <c r="U28" s="28"/>
      <c r="V28" s="32"/>
      <c r="W28" s="28"/>
      <c r="X28" s="32"/>
      <c r="Y28" s="28"/>
      <c r="Z28" s="27"/>
    </row>
    <row r="29" spans="2:26" x14ac:dyDescent="0.25">
      <c r="B29" s="27">
        <v>25</v>
      </c>
      <c r="C29" s="27"/>
      <c r="D29" s="28">
        <v>7</v>
      </c>
      <c r="E29" s="28">
        <v>9</v>
      </c>
      <c r="F29" s="28">
        <v>2</v>
      </c>
      <c r="G29" s="28">
        <v>4</v>
      </c>
      <c r="H29" s="28">
        <v>2</v>
      </c>
      <c r="I29" s="28">
        <f t="shared" ca="1" si="1"/>
        <v>1</v>
      </c>
      <c r="J29" s="28">
        <f t="shared" ca="1" si="1"/>
        <v>3</v>
      </c>
      <c r="K29" s="28">
        <f t="shared" ca="1" si="1"/>
        <v>1</v>
      </c>
      <c r="L29" s="28">
        <f t="shared" ca="1" si="1"/>
        <v>7</v>
      </c>
      <c r="M29" s="28">
        <f t="shared" ca="1" si="1"/>
        <v>3</v>
      </c>
      <c r="N29" s="32"/>
      <c r="O29" s="28"/>
      <c r="P29" s="32"/>
      <c r="Q29" s="28"/>
      <c r="R29" s="32"/>
      <c r="S29" s="28"/>
      <c r="T29" s="32"/>
      <c r="U29" s="28"/>
      <c r="V29" s="32"/>
      <c r="W29" s="28"/>
      <c r="X29" s="32"/>
      <c r="Y29" s="28"/>
      <c r="Z29" s="27"/>
    </row>
    <row r="30" spans="2:26" x14ac:dyDescent="0.25">
      <c r="B30" s="27">
        <v>26</v>
      </c>
      <c r="C30" s="27"/>
      <c r="D30" s="28">
        <v>8</v>
      </c>
      <c r="E30" s="28">
        <v>6</v>
      </c>
      <c r="F30" s="28">
        <v>5</v>
      </c>
      <c r="G30" s="28">
        <v>7</v>
      </c>
      <c r="H30" s="28">
        <v>2</v>
      </c>
      <c r="I30" s="28">
        <f t="shared" ca="1" si="1"/>
        <v>5</v>
      </c>
      <c r="J30" s="28">
        <f t="shared" ca="1" si="1"/>
        <v>4</v>
      </c>
      <c r="K30" s="28">
        <f t="shared" ca="1" si="1"/>
        <v>2</v>
      </c>
      <c r="L30" s="28">
        <f t="shared" ca="1" si="1"/>
        <v>3</v>
      </c>
      <c r="M30" s="28">
        <f t="shared" ca="1" si="1"/>
        <v>1</v>
      </c>
      <c r="N30" s="32"/>
      <c r="O30" s="28"/>
      <c r="P30" s="32"/>
      <c r="Q30" s="28"/>
      <c r="R30" s="32"/>
      <c r="S30" s="28"/>
      <c r="T30" s="32"/>
      <c r="U30" s="28"/>
      <c r="V30" s="32"/>
      <c r="W30" s="28"/>
      <c r="X30" s="32"/>
      <c r="Y30" s="28"/>
      <c r="Z30" s="27"/>
    </row>
    <row r="31" spans="2:26" x14ac:dyDescent="0.25">
      <c r="B31" s="27">
        <v>27</v>
      </c>
      <c r="C31" s="27"/>
      <c r="D31" s="28">
        <v>6</v>
      </c>
      <c r="E31" s="28">
        <v>7</v>
      </c>
      <c r="F31" s="28">
        <v>1</v>
      </c>
      <c r="G31" s="28">
        <v>5</v>
      </c>
      <c r="H31" s="28">
        <v>1</v>
      </c>
      <c r="I31" s="28">
        <f t="shared" ca="1" si="1"/>
        <v>7</v>
      </c>
      <c r="J31" s="28">
        <f t="shared" ca="1" si="1"/>
        <v>5</v>
      </c>
      <c r="K31" s="28">
        <f t="shared" ca="1" si="1"/>
        <v>4</v>
      </c>
      <c r="L31" s="28">
        <f t="shared" ca="1" si="1"/>
        <v>4</v>
      </c>
      <c r="M31" s="28">
        <f t="shared" ca="1" si="1"/>
        <v>1</v>
      </c>
      <c r="N31" s="32"/>
      <c r="O31" s="28"/>
      <c r="P31" s="32"/>
      <c r="Q31" s="28"/>
      <c r="R31" s="32"/>
      <c r="S31" s="28"/>
      <c r="T31" s="32"/>
      <c r="U31" s="28"/>
      <c r="V31" s="32"/>
      <c r="W31" s="28"/>
      <c r="X31" s="32"/>
      <c r="Y31" s="28"/>
      <c r="Z31" s="27"/>
    </row>
    <row r="32" spans="2:26" x14ac:dyDescent="0.25">
      <c r="B32" s="27">
        <v>28</v>
      </c>
      <c r="C32" s="27"/>
      <c r="D32" s="28">
        <v>4</v>
      </c>
      <c r="E32" s="28">
        <v>4</v>
      </c>
      <c r="F32" s="28">
        <v>1</v>
      </c>
      <c r="G32" s="28">
        <v>5</v>
      </c>
      <c r="H32" s="28">
        <v>7</v>
      </c>
      <c r="I32" s="28">
        <f t="shared" ca="1" si="1"/>
        <v>9</v>
      </c>
      <c r="J32" s="28">
        <f t="shared" ca="1" si="1"/>
        <v>5</v>
      </c>
      <c r="K32" s="28">
        <f t="shared" ca="1" si="1"/>
        <v>9</v>
      </c>
      <c r="L32" s="28">
        <f t="shared" ca="1" si="1"/>
        <v>2</v>
      </c>
      <c r="M32" s="28">
        <f t="shared" ca="1" si="1"/>
        <v>8</v>
      </c>
      <c r="N32" s="32"/>
      <c r="O32" s="28"/>
      <c r="P32" s="32"/>
      <c r="Q32" s="28"/>
      <c r="R32" s="32"/>
      <c r="S32" s="28"/>
      <c r="T32" s="32"/>
      <c r="U32" s="28"/>
      <c r="V32" s="32"/>
      <c r="W32" s="28"/>
      <c r="X32" s="32"/>
      <c r="Y32" s="28"/>
      <c r="Z32" s="27"/>
    </row>
    <row r="33" spans="2:26" x14ac:dyDescent="0.25">
      <c r="B33" s="27">
        <v>29</v>
      </c>
      <c r="C33" s="27"/>
      <c r="D33" s="28">
        <v>8</v>
      </c>
      <c r="E33" s="28">
        <v>4</v>
      </c>
      <c r="F33" s="28">
        <v>5</v>
      </c>
      <c r="G33" s="28">
        <v>7</v>
      </c>
      <c r="H33" s="28">
        <v>4</v>
      </c>
      <c r="I33" s="28">
        <f t="shared" ca="1" si="1"/>
        <v>1</v>
      </c>
      <c r="J33" s="28">
        <f t="shared" ca="1" si="1"/>
        <v>3</v>
      </c>
      <c r="K33" s="28">
        <f t="shared" ca="1" si="1"/>
        <v>2</v>
      </c>
      <c r="L33" s="28">
        <f t="shared" ca="1" si="1"/>
        <v>5</v>
      </c>
      <c r="M33" s="28">
        <f t="shared" ca="1" si="1"/>
        <v>2</v>
      </c>
      <c r="N33" s="32"/>
      <c r="O33" s="28"/>
      <c r="P33" s="32"/>
      <c r="Q33" s="28"/>
      <c r="R33" s="32"/>
      <c r="S33" s="28"/>
      <c r="T33" s="32"/>
      <c r="U33" s="28"/>
      <c r="V33" s="32"/>
      <c r="W33" s="28"/>
      <c r="X33" s="32"/>
      <c r="Y33" s="28"/>
      <c r="Z33" s="27"/>
    </row>
    <row r="34" spans="2:26" x14ac:dyDescent="0.25">
      <c r="B34" s="27">
        <v>30</v>
      </c>
      <c r="C34" s="27"/>
      <c r="D34" s="28">
        <v>8</v>
      </c>
      <c r="E34" s="28">
        <v>1</v>
      </c>
      <c r="F34" s="28">
        <v>1</v>
      </c>
      <c r="G34" s="28">
        <v>8</v>
      </c>
      <c r="H34" s="28">
        <v>3</v>
      </c>
      <c r="I34" s="28">
        <f t="shared" ca="1" si="1"/>
        <v>8</v>
      </c>
      <c r="J34" s="28">
        <f t="shared" ca="1" si="1"/>
        <v>6</v>
      </c>
      <c r="K34" s="28">
        <f t="shared" ca="1" si="1"/>
        <v>9</v>
      </c>
      <c r="L34" s="28">
        <f t="shared" ca="1" si="1"/>
        <v>6</v>
      </c>
      <c r="M34" s="28">
        <f t="shared" ca="1" si="1"/>
        <v>1</v>
      </c>
      <c r="N34" s="32"/>
      <c r="O34" s="28"/>
      <c r="P34" s="32"/>
      <c r="Q34" s="28"/>
      <c r="R34" s="32"/>
      <c r="S34" s="28"/>
      <c r="T34" s="32"/>
      <c r="U34" s="28"/>
      <c r="V34" s="32"/>
      <c r="W34" s="28"/>
      <c r="X34" s="32"/>
      <c r="Y34" s="28"/>
      <c r="Z34" s="27"/>
    </row>
  </sheetData>
  <mergeCells count="1">
    <mergeCell ref="D4:H4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2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1.85546875" style="2" customWidth="1"/>
    <col min="3" max="3" width="7.42578125" style="3" customWidth="1"/>
    <col min="4" max="7" width="7.42578125" style="2" customWidth="1"/>
    <col min="8" max="8" width="13.7109375" style="2" bestFit="1" customWidth="1"/>
    <col min="9" max="9" width="9.140625" style="2"/>
    <col min="10" max="10" width="18" style="2" customWidth="1"/>
    <col min="11" max="11" width="9.140625" style="2"/>
    <col min="12" max="12" width="8.5703125" style="2" customWidth="1"/>
    <col min="13" max="17" width="9.140625" style="2"/>
    <col min="18" max="18" width="10.5703125" style="2" bestFit="1" customWidth="1"/>
    <col min="19" max="16384" width="9.140625" style="2"/>
  </cols>
  <sheetData>
    <row r="1" spans="2:10" ht="15.75" thickBot="1" x14ac:dyDescent="0.3"/>
    <row r="2" spans="2:10" s="34" customFormat="1" ht="30" customHeight="1" thickBot="1" x14ac:dyDescent="0.4">
      <c r="B2" s="35" t="s">
        <v>69</v>
      </c>
      <c r="C2" s="36">
        <f>Číslo_pre_študenta!D2</f>
        <v>4</v>
      </c>
      <c r="D2" s="37">
        <f>Číslo_pre_študenta!E2</f>
        <v>1</v>
      </c>
      <c r="E2" s="37">
        <f>Číslo_pre_študenta!F2</f>
        <v>7</v>
      </c>
      <c r="F2" s="37">
        <f>Číslo_pre_študenta!G2</f>
        <v>8</v>
      </c>
      <c r="G2" s="38">
        <f>Číslo_pre_študenta!H2</f>
        <v>3</v>
      </c>
    </row>
    <row r="3" spans="2:10" ht="20.25" customHeight="1" x14ac:dyDescent="0.35">
      <c r="B3" s="40" t="s">
        <v>70</v>
      </c>
    </row>
    <row r="4" spans="2:10" ht="15.75" thickBot="1" x14ac:dyDescent="0.3">
      <c r="B4" s="18"/>
    </row>
    <row r="5" spans="2:10" ht="29.25" customHeight="1" thickBot="1" x14ac:dyDescent="0.3">
      <c r="B5" s="42" t="s">
        <v>0</v>
      </c>
      <c r="C5" s="43"/>
      <c r="D5" s="44"/>
      <c r="E5" s="4">
        <v>1</v>
      </c>
      <c r="F5" s="4">
        <v>2</v>
      </c>
      <c r="G5" s="4">
        <v>3</v>
      </c>
      <c r="H5" s="4">
        <v>4</v>
      </c>
      <c r="I5" s="4">
        <v>5</v>
      </c>
      <c r="J5" s="5" t="s">
        <v>1</v>
      </c>
    </row>
    <row r="6" spans="2:10" ht="15.75" thickBot="1" x14ac:dyDescent="0.3">
      <c r="B6" s="6" t="s">
        <v>2</v>
      </c>
      <c r="C6" s="7" t="s">
        <v>3</v>
      </c>
      <c r="D6" s="7" t="s">
        <v>4</v>
      </c>
      <c r="E6" s="7">
        <f>ROUND(MAX($C$2:$G$2)/AVERAGE($C$2:$G$2)*956*E5/E7,0)</f>
        <v>573</v>
      </c>
      <c r="F6" s="7">
        <f>ROUND(MAX($C$2:$G$2)/AVERAGE($C$2:$G$2)*956*F5/F7,0)</f>
        <v>1147</v>
      </c>
      <c r="G6" s="7">
        <f>ROUND(MAX($C$2:$G$2)/AVERAGE($C$2:$G$2)*956*G5/G7,0)</f>
        <v>1702</v>
      </c>
      <c r="H6" s="7">
        <f>ROUND(MAX($C$2:$G$2)/AVERAGE($C$2:$G$2)*956*H5/H7,0)</f>
        <v>2285</v>
      </c>
      <c r="I6" s="7">
        <f>ROUND(MAX($C$2:$G$2)/AVERAGE($C$2:$G$2)*956*I5/I7,0)</f>
        <v>2818</v>
      </c>
      <c r="J6" s="8"/>
    </row>
    <row r="7" spans="2:10" ht="15.75" thickBot="1" x14ac:dyDescent="0.3">
      <c r="B7" s="6" t="s">
        <v>6</v>
      </c>
      <c r="C7" s="7"/>
      <c r="D7" s="7"/>
      <c r="E7" s="7">
        <v>2.9</v>
      </c>
      <c r="F7" s="8">
        <f>E7</f>
        <v>2.9</v>
      </c>
      <c r="G7" s="8">
        <f t="shared" ref="G7:H7" si="0">ROUND($E$7+C2/150,2)</f>
        <v>2.93</v>
      </c>
      <c r="H7" s="8">
        <f t="shared" si="0"/>
        <v>2.91</v>
      </c>
      <c r="I7" s="8">
        <f>ROUND($E$7+E2/150,2)</f>
        <v>2.95</v>
      </c>
      <c r="J7" s="8" t="s">
        <v>5</v>
      </c>
    </row>
    <row r="8" spans="2:10" ht="15.75" thickBot="1" x14ac:dyDescent="0.3">
      <c r="B8" s="6" t="s">
        <v>7</v>
      </c>
      <c r="C8" s="7" t="s">
        <v>8</v>
      </c>
      <c r="D8" s="7" t="s">
        <v>9</v>
      </c>
      <c r="E8" s="9">
        <v>0.28000000000000003</v>
      </c>
      <c r="F8" s="9">
        <f>ROUND($E$8*1.05,3)</f>
        <v>0.29399999999999998</v>
      </c>
      <c r="G8" s="9">
        <f>ROUND($E$8*1.083,3)</f>
        <v>0.30299999999999999</v>
      </c>
      <c r="H8" s="9">
        <f>ROUND($E$8*0.9,3)</f>
        <v>0.252</v>
      </c>
      <c r="I8" s="9">
        <f>ROUND($E$8*1.056,3)</f>
        <v>0.29599999999999999</v>
      </c>
      <c r="J8" s="8">
        <v>1.2</v>
      </c>
    </row>
    <row r="9" spans="2:10" ht="15.75" thickBot="1" x14ac:dyDescent="0.3">
      <c r="B9" s="6" t="s">
        <v>10</v>
      </c>
      <c r="C9" s="7" t="s">
        <v>8</v>
      </c>
      <c r="D9" s="7" t="s">
        <v>11</v>
      </c>
      <c r="E9" s="9">
        <v>0.2</v>
      </c>
      <c r="F9" s="9">
        <v>0.25</v>
      </c>
      <c r="G9" s="9">
        <v>0.26</v>
      </c>
      <c r="H9" s="9">
        <v>0.28000000000000003</v>
      </c>
      <c r="I9" s="9">
        <v>0.31</v>
      </c>
      <c r="J9" s="8">
        <f>ROUND(J8+(MAX($C$2:$G$2)/MIN($C$2:$G$2))/50,2)</f>
        <v>1.36</v>
      </c>
    </row>
    <row r="10" spans="2:10" ht="15.75" thickBot="1" x14ac:dyDescent="0.3">
      <c r="B10" s="6" t="s">
        <v>12</v>
      </c>
      <c r="C10" s="7" t="s">
        <v>8</v>
      </c>
      <c r="D10" s="7" t="s">
        <v>13</v>
      </c>
      <c r="E10" s="9">
        <v>0.01</v>
      </c>
      <c r="F10" s="9">
        <v>0.01</v>
      </c>
      <c r="G10" s="9">
        <v>0.01</v>
      </c>
      <c r="H10" s="9">
        <v>0.01</v>
      </c>
      <c r="I10" s="9">
        <v>0.01</v>
      </c>
      <c r="J10" s="8">
        <f t="shared" ref="J10:J14" si="1">ROUND(J9+(MAX($C$2:$G$2)/MIN($C$2:$G$2))/50,2)</f>
        <v>1.52</v>
      </c>
    </row>
    <row r="11" spans="2:10" ht="15.75" thickBot="1" x14ac:dyDescent="0.3">
      <c r="B11" s="6" t="s">
        <v>14</v>
      </c>
      <c r="C11" s="7" t="s">
        <v>8</v>
      </c>
      <c r="D11" s="7" t="s">
        <v>15</v>
      </c>
      <c r="E11" s="9">
        <v>0.04</v>
      </c>
      <c r="F11" s="9">
        <v>0.04</v>
      </c>
      <c r="G11" s="9">
        <v>0.04</v>
      </c>
      <c r="H11" s="9">
        <v>0.04</v>
      </c>
      <c r="I11" s="9">
        <v>0.04</v>
      </c>
      <c r="J11" s="8">
        <f t="shared" si="1"/>
        <v>1.68</v>
      </c>
    </row>
    <row r="12" spans="2:10" ht="15.75" thickBot="1" x14ac:dyDescent="0.3">
      <c r="B12" s="6" t="s">
        <v>16</v>
      </c>
      <c r="C12" s="7" t="s">
        <v>8</v>
      </c>
      <c r="D12" s="7" t="s">
        <v>17</v>
      </c>
      <c r="E12" s="9">
        <v>0.12</v>
      </c>
      <c r="F12" s="9">
        <v>0.12</v>
      </c>
      <c r="G12" s="9">
        <v>0.12</v>
      </c>
      <c r="H12" s="9">
        <v>0.12</v>
      </c>
      <c r="I12" s="9">
        <v>0.12</v>
      </c>
      <c r="J12" s="8">
        <f t="shared" si="1"/>
        <v>1.84</v>
      </c>
    </row>
    <row r="13" spans="2:10" ht="15.75" thickBot="1" x14ac:dyDescent="0.3">
      <c r="B13" s="6" t="s">
        <v>18</v>
      </c>
      <c r="C13" s="7" t="s">
        <v>8</v>
      </c>
      <c r="D13" s="7" t="s">
        <v>19</v>
      </c>
      <c r="E13" s="9">
        <v>0.15</v>
      </c>
      <c r="F13" s="9">
        <v>0.15</v>
      </c>
      <c r="G13" s="9">
        <v>0.15</v>
      </c>
      <c r="H13" s="9">
        <v>0.15</v>
      </c>
      <c r="I13" s="9">
        <v>0.15</v>
      </c>
      <c r="J13" s="8">
        <f t="shared" si="1"/>
        <v>2</v>
      </c>
    </row>
    <row r="14" spans="2:10" ht="15.75" thickBot="1" x14ac:dyDescent="0.3">
      <c r="B14" s="6" t="s">
        <v>20</v>
      </c>
      <c r="C14" s="7" t="s">
        <v>8</v>
      </c>
      <c r="D14" s="7" t="s">
        <v>21</v>
      </c>
      <c r="E14" s="9">
        <f>1-SUM(E8:E13)</f>
        <v>0.19999999999999996</v>
      </c>
      <c r="F14" s="9">
        <f t="shared" ref="F14:I14" si="2">1-SUM(F8:F13)</f>
        <v>0.1359999999999999</v>
      </c>
      <c r="G14" s="9">
        <f t="shared" si="2"/>
        <v>0.11699999999999999</v>
      </c>
      <c r="H14" s="9">
        <f t="shared" si="2"/>
        <v>0.14799999999999991</v>
      </c>
      <c r="I14" s="9">
        <f t="shared" si="2"/>
        <v>7.3999999999999955E-2</v>
      </c>
      <c r="J14" s="8">
        <f t="shared" si="1"/>
        <v>2.16</v>
      </c>
    </row>
    <row r="15" spans="2:10" x14ac:dyDescent="0.25">
      <c r="E15" s="10">
        <f>SUM(E8:E14)</f>
        <v>1</v>
      </c>
      <c r="F15" s="10">
        <f t="shared" ref="F15:I15" si="3">SUM(F8:F14)</f>
        <v>1</v>
      </c>
      <c r="G15" s="10">
        <f t="shared" si="3"/>
        <v>1</v>
      </c>
      <c r="H15" s="10">
        <f t="shared" si="3"/>
        <v>1</v>
      </c>
      <c r="I15" s="10">
        <f t="shared" si="3"/>
        <v>1</v>
      </c>
    </row>
    <row r="18" spans="1:7" x14ac:dyDescent="0.25">
      <c r="A18" s="11" t="s">
        <v>22</v>
      </c>
      <c r="B18" s="12" t="s">
        <v>23</v>
      </c>
    </row>
    <row r="20" spans="1:7" x14ac:dyDescent="0.25">
      <c r="B20" s="13" t="s">
        <v>24</v>
      </c>
      <c r="C20" s="2"/>
    </row>
    <row r="22" spans="1:7" x14ac:dyDescent="0.25">
      <c r="B22" s="14" t="s">
        <v>25</v>
      </c>
      <c r="C22" s="2"/>
    </row>
    <row r="26" spans="1:7" x14ac:dyDescent="0.25">
      <c r="A26" s="11" t="s">
        <v>26</v>
      </c>
      <c r="B26" s="12" t="s">
        <v>27</v>
      </c>
    </row>
    <row r="29" spans="1:7" x14ac:dyDescent="0.25">
      <c r="B29" s="15" t="s">
        <v>28</v>
      </c>
      <c r="C29" s="15">
        <v>1</v>
      </c>
      <c r="D29" s="15">
        <v>2</v>
      </c>
      <c r="E29" s="15">
        <v>3</v>
      </c>
      <c r="F29" s="15">
        <v>4</v>
      </c>
      <c r="G29" s="15">
        <v>5</v>
      </c>
    </row>
    <row r="30" spans="1:7" x14ac:dyDescent="0.25">
      <c r="B30" s="16">
        <v>1</v>
      </c>
      <c r="C30" s="17">
        <v>1</v>
      </c>
      <c r="D30" s="17">
        <f>2.5+(MAX(C2:G2)/MIN(C2:G2)/50)</f>
        <v>2.66</v>
      </c>
      <c r="E30" s="17">
        <v>2.8</v>
      </c>
      <c r="F30" s="17">
        <v>3.1</v>
      </c>
      <c r="G30" s="17">
        <v>4.5</v>
      </c>
    </row>
    <row r="31" spans="1:7" x14ac:dyDescent="0.25">
      <c r="B31" s="16">
        <v>2</v>
      </c>
      <c r="C31" s="17">
        <v>2.6</v>
      </c>
      <c r="D31" s="17">
        <v>1</v>
      </c>
      <c r="E31" s="17">
        <f>1.3++(AVERAGE(C2:G2)/MIN(C2:G2)/50)</f>
        <v>1.3920000000000001</v>
      </c>
      <c r="F31" s="17">
        <f>2.5++(AVERAGE(C2:G2)/MIN(C2:G2)/50)</f>
        <v>2.5920000000000001</v>
      </c>
      <c r="G31" s="17">
        <f>1.9+(AVERAGE(C2:G2)/MIN(C2:G2)/50)</f>
        <v>1.992</v>
      </c>
    </row>
    <row r="32" spans="1:7" x14ac:dyDescent="0.25">
      <c r="B32" s="16">
        <v>3</v>
      </c>
      <c r="C32" s="17">
        <v>3.1</v>
      </c>
      <c r="D32" s="17">
        <f>1.4+(MAX(C2:G2)/MIN(C2:G2)/50)</f>
        <v>1.5599999999999998</v>
      </c>
      <c r="E32" s="17">
        <v>1</v>
      </c>
      <c r="F32" s="17">
        <v>5</v>
      </c>
      <c r="G32" s="17">
        <v>5.2</v>
      </c>
    </row>
    <row r="33" spans="1:15" x14ac:dyDescent="0.25">
      <c r="B33" s="16">
        <v>4</v>
      </c>
      <c r="C33" s="17">
        <f>3+(AVERAGE(C2:G2)/MIN(C2:G2)/50)</f>
        <v>3.0920000000000001</v>
      </c>
      <c r="D33" s="17">
        <v>2.5</v>
      </c>
      <c r="E33" s="17">
        <v>4.9000000000000004</v>
      </c>
      <c r="F33" s="17">
        <v>1</v>
      </c>
      <c r="G33" s="17">
        <v>3.4</v>
      </c>
    </row>
    <row r="34" spans="1:15" x14ac:dyDescent="0.25">
      <c r="B34" s="16">
        <v>5</v>
      </c>
      <c r="C34" s="17">
        <f>4.3+(AVERAGE(C2:G2)/MIN(C2:G2)/50)</f>
        <v>4.3919999999999995</v>
      </c>
      <c r="D34" s="17">
        <v>2.2000000000000002</v>
      </c>
      <c r="E34" s="17">
        <f>5.6+(MAX(C2:G2)/MIN(C2:G2)/50)</f>
        <v>5.76</v>
      </c>
      <c r="F34" s="17">
        <f>2.9+(AVERAGE(C2:G2)/MIN(C2:G2)/50)</f>
        <v>2.992</v>
      </c>
      <c r="G34" s="17">
        <v>1</v>
      </c>
    </row>
    <row r="39" spans="1:15" x14ac:dyDescent="0.25">
      <c r="A39" s="11" t="s">
        <v>40</v>
      </c>
      <c r="B39" s="12" t="s">
        <v>29</v>
      </c>
    </row>
    <row r="41" spans="1:15" x14ac:dyDescent="0.25">
      <c r="B41" s="2" t="s">
        <v>30</v>
      </c>
      <c r="D41" s="18" t="s">
        <v>34</v>
      </c>
      <c r="E41" s="2">
        <v>41</v>
      </c>
    </row>
    <row r="42" spans="1:15" x14ac:dyDescent="0.25">
      <c r="B42" s="18" t="s">
        <v>31</v>
      </c>
      <c r="D42" s="18" t="s">
        <v>35</v>
      </c>
      <c r="E42" s="2">
        <v>36</v>
      </c>
    </row>
    <row r="43" spans="1:15" x14ac:dyDescent="0.25">
      <c r="B43" s="18" t="s">
        <v>32</v>
      </c>
    </row>
    <row r="44" spans="1:15" ht="18" customHeight="1" x14ac:dyDescent="0.25">
      <c r="B44" s="19" t="s">
        <v>33</v>
      </c>
      <c r="J44" s="20" t="s">
        <v>33</v>
      </c>
      <c r="K44" s="21"/>
      <c r="L44" s="21"/>
    </row>
    <row r="45" spans="1:15" ht="15.75" thickBot="1" x14ac:dyDescent="0.3">
      <c r="B45" s="13"/>
      <c r="C45" s="2">
        <v>1</v>
      </c>
      <c r="D45" s="2">
        <v>2</v>
      </c>
      <c r="E45" s="2">
        <v>3</v>
      </c>
      <c r="F45" s="2">
        <v>4</v>
      </c>
      <c r="G45" s="2">
        <v>5</v>
      </c>
      <c r="J45" s="13"/>
      <c r="K45" s="2">
        <v>1</v>
      </c>
      <c r="L45" s="2">
        <v>2</v>
      </c>
      <c r="M45" s="2">
        <v>3</v>
      </c>
      <c r="N45" s="2">
        <v>4</v>
      </c>
      <c r="O45" s="2">
        <v>5</v>
      </c>
    </row>
    <row r="46" spans="1:15" ht="16.5" thickTop="1" thickBot="1" x14ac:dyDescent="0.3">
      <c r="B46" s="2">
        <v>1</v>
      </c>
      <c r="C46" s="22">
        <f t="shared" ref="C46:G50" si="4">ROUND(C30/$E$41*60,4)</f>
        <v>1.4634</v>
      </c>
      <c r="D46" s="22">
        <f t="shared" si="4"/>
        <v>3.8927</v>
      </c>
      <c r="E46" s="22">
        <f t="shared" si="4"/>
        <v>4.0975999999999999</v>
      </c>
      <c r="F46" s="22">
        <f t="shared" si="4"/>
        <v>4.5366</v>
      </c>
      <c r="G46" s="22">
        <f t="shared" si="4"/>
        <v>6.5853999999999999</v>
      </c>
      <c r="J46" s="2">
        <v>1</v>
      </c>
      <c r="K46" s="22">
        <f t="shared" ref="K46:O50" si="5">ROUND(C30/$E$42*60,4)</f>
        <v>1.6667000000000001</v>
      </c>
      <c r="L46" s="22">
        <f t="shared" si="5"/>
        <v>4.4333</v>
      </c>
      <c r="M46" s="22">
        <f t="shared" si="5"/>
        <v>4.6666999999999996</v>
      </c>
      <c r="N46" s="22">
        <f t="shared" si="5"/>
        <v>5.1666999999999996</v>
      </c>
      <c r="O46" s="22">
        <f t="shared" si="5"/>
        <v>7.5</v>
      </c>
    </row>
    <row r="47" spans="1:15" ht="16.5" thickTop="1" thickBot="1" x14ac:dyDescent="0.3">
      <c r="B47" s="2">
        <v>2</v>
      </c>
      <c r="C47" s="22">
        <f t="shared" si="4"/>
        <v>3.8048999999999999</v>
      </c>
      <c r="D47" s="22">
        <f t="shared" si="4"/>
        <v>1.4634</v>
      </c>
      <c r="E47" s="22">
        <f t="shared" si="4"/>
        <v>2.0371000000000001</v>
      </c>
      <c r="F47" s="22">
        <f t="shared" si="4"/>
        <v>3.7932000000000001</v>
      </c>
      <c r="G47" s="22">
        <f t="shared" si="4"/>
        <v>2.9150999999999998</v>
      </c>
      <c r="J47" s="2">
        <v>2</v>
      </c>
      <c r="K47" s="22">
        <f t="shared" si="5"/>
        <v>4.3333000000000004</v>
      </c>
      <c r="L47" s="22">
        <f t="shared" si="5"/>
        <v>1.6667000000000001</v>
      </c>
      <c r="M47" s="22">
        <f t="shared" si="5"/>
        <v>2.3199999999999998</v>
      </c>
      <c r="N47" s="22">
        <f t="shared" si="5"/>
        <v>4.32</v>
      </c>
      <c r="O47" s="22">
        <f t="shared" si="5"/>
        <v>3.32</v>
      </c>
    </row>
    <row r="48" spans="1:15" ht="16.5" thickTop="1" thickBot="1" x14ac:dyDescent="0.3">
      <c r="B48" s="2">
        <v>3</v>
      </c>
      <c r="C48" s="22">
        <f t="shared" si="4"/>
        <v>4.5366</v>
      </c>
      <c r="D48" s="22">
        <f t="shared" si="4"/>
        <v>2.2829000000000002</v>
      </c>
      <c r="E48" s="22">
        <f t="shared" si="4"/>
        <v>1.4634</v>
      </c>
      <c r="F48" s="22">
        <f t="shared" si="4"/>
        <v>7.3170999999999999</v>
      </c>
      <c r="G48" s="22">
        <f t="shared" si="4"/>
        <v>7.6097999999999999</v>
      </c>
      <c r="J48" s="2">
        <v>3</v>
      </c>
      <c r="K48" s="22">
        <f t="shared" si="5"/>
        <v>5.1666999999999996</v>
      </c>
      <c r="L48" s="22">
        <f t="shared" si="5"/>
        <v>2.6</v>
      </c>
      <c r="M48" s="22">
        <f t="shared" si="5"/>
        <v>1.6667000000000001</v>
      </c>
      <c r="N48" s="22">
        <f t="shared" si="5"/>
        <v>8.3332999999999995</v>
      </c>
      <c r="O48" s="22">
        <f t="shared" si="5"/>
        <v>8.6667000000000005</v>
      </c>
    </row>
    <row r="49" spans="2:15" ht="16.5" thickTop="1" thickBot="1" x14ac:dyDescent="0.3">
      <c r="B49" s="2">
        <v>4</v>
      </c>
      <c r="C49" s="22">
        <f t="shared" si="4"/>
        <v>4.5248999999999997</v>
      </c>
      <c r="D49" s="22">
        <f t="shared" si="4"/>
        <v>3.6585000000000001</v>
      </c>
      <c r="E49" s="22">
        <f t="shared" si="4"/>
        <v>7.1707000000000001</v>
      </c>
      <c r="F49" s="22">
        <f t="shared" si="4"/>
        <v>1.4634</v>
      </c>
      <c r="G49" s="22">
        <f t="shared" si="4"/>
        <v>4.9756</v>
      </c>
      <c r="J49" s="2">
        <v>4</v>
      </c>
      <c r="K49" s="22">
        <f t="shared" si="5"/>
        <v>5.1532999999999998</v>
      </c>
      <c r="L49" s="22">
        <f t="shared" si="5"/>
        <v>4.1666999999999996</v>
      </c>
      <c r="M49" s="22">
        <f t="shared" si="5"/>
        <v>8.1667000000000005</v>
      </c>
      <c r="N49" s="22">
        <f t="shared" si="5"/>
        <v>1.6667000000000001</v>
      </c>
      <c r="O49" s="22">
        <f t="shared" si="5"/>
        <v>5.6666999999999996</v>
      </c>
    </row>
    <row r="50" spans="2:15" ht="15.75" thickTop="1" x14ac:dyDescent="0.25">
      <c r="B50" s="2">
        <v>5</v>
      </c>
      <c r="C50" s="22">
        <f t="shared" si="4"/>
        <v>6.4272999999999998</v>
      </c>
      <c r="D50" s="22">
        <f t="shared" si="4"/>
        <v>3.2195</v>
      </c>
      <c r="E50" s="22">
        <f t="shared" si="4"/>
        <v>8.4292999999999996</v>
      </c>
      <c r="F50" s="22">
        <f t="shared" si="4"/>
        <v>4.3784999999999998</v>
      </c>
      <c r="G50" s="22">
        <f t="shared" si="4"/>
        <v>1.4634</v>
      </c>
      <c r="J50" s="2">
        <v>5</v>
      </c>
      <c r="K50" s="22">
        <f t="shared" si="5"/>
        <v>7.32</v>
      </c>
      <c r="L50" s="22">
        <f t="shared" si="5"/>
        <v>3.6667000000000001</v>
      </c>
      <c r="M50" s="22">
        <f t="shared" si="5"/>
        <v>9.6</v>
      </c>
      <c r="N50" s="22">
        <f t="shared" si="5"/>
        <v>4.9866999999999999</v>
      </c>
      <c r="O50" s="22">
        <f t="shared" si="5"/>
        <v>1.6667000000000001</v>
      </c>
    </row>
    <row r="55" spans="2:15" ht="18" x14ac:dyDescent="0.35">
      <c r="B55" s="2" t="s">
        <v>36</v>
      </c>
    </row>
    <row r="57" spans="2:15" x14ac:dyDescent="0.25">
      <c r="B57" s="2" t="s">
        <v>37</v>
      </c>
      <c r="C57" s="3">
        <f>ROUND(-1*MAX($C$2:$G$2)/AVERAGE($C$2:$G$2),2)</f>
        <v>-1.74</v>
      </c>
    </row>
    <row r="58" spans="2:15" x14ac:dyDescent="0.25">
      <c r="B58" s="2" t="s">
        <v>38</v>
      </c>
      <c r="C58" s="3">
        <f>AVERAGE($C$2:$G$2)</f>
        <v>4.5999999999999996</v>
      </c>
    </row>
    <row r="59" spans="2:15" ht="18.75" customHeight="1" x14ac:dyDescent="0.25">
      <c r="B59" s="2" t="s">
        <v>39</v>
      </c>
    </row>
    <row r="60" spans="2:15" ht="18.75" customHeight="1" x14ac:dyDescent="0.25">
      <c r="B60" s="18" t="s">
        <v>31</v>
      </c>
      <c r="C60" s="3">
        <v>0</v>
      </c>
    </row>
    <row r="61" spans="2:15" ht="18.75" customHeight="1" x14ac:dyDescent="0.25">
      <c r="B61" s="18" t="s">
        <v>32</v>
      </c>
      <c r="C61" s="3">
        <v>1</v>
      </c>
    </row>
    <row r="62" spans="2:15" ht="18.75" customHeight="1" x14ac:dyDescent="0.25"/>
  </sheetData>
  <sheetProtection sheet="1" objects="1" scenarios="1"/>
  <mergeCells count="1">
    <mergeCell ref="B5:D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Číslo_pre_študenta</vt:lpstr>
      <vt:lpstr>Zadanie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Marek</cp:lastModifiedBy>
  <cp:lastPrinted>2016-03-09T13:29:26Z</cp:lastPrinted>
  <dcterms:created xsi:type="dcterms:W3CDTF">2016-02-26T09:55:57Z</dcterms:created>
  <dcterms:modified xsi:type="dcterms:W3CDTF">2016-03-10T06:29:05Z</dcterms:modified>
</cp:coreProperties>
</file>